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\Desktop\"/>
    </mc:Choice>
  </mc:AlternateContent>
  <bookViews>
    <workbookView xWindow="0" yWindow="0" windowWidth="21600" windowHeight="1032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6" i="1" l="1"/>
  <c r="H99" i="1" l="1"/>
  <c r="F99" i="1" l="1"/>
  <c r="H80" i="1"/>
  <c r="G80" i="1"/>
  <c r="L118" i="1" l="1"/>
  <c r="L99" i="1" l="1"/>
  <c r="J99" i="1"/>
  <c r="I99" i="1"/>
  <c r="E95" i="1"/>
  <c r="G99" i="1"/>
  <c r="F185" i="1" l="1"/>
  <c r="H185" i="1"/>
  <c r="I185" i="1"/>
  <c r="J185" i="1"/>
  <c r="K185" i="1"/>
  <c r="F186" i="1"/>
  <c r="F187" i="1"/>
  <c r="F189" i="1"/>
  <c r="E190" i="1"/>
  <c r="F190" i="1"/>
  <c r="G190" i="1"/>
  <c r="J190" i="1"/>
  <c r="K190" i="1"/>
  <c r="L190" i="1"/>
  <c r="F166" i="1"/>
  <c r="L166" i="1"/>
  <c r="F167" i="1"/>
  <c r="L167" i="1"/>
  <c r="F168" i="1"/>
  <c r="L168" i="1"/>
  <c r="F170" i="1"/>
  <c r="L170" i="1"/>
  <c r="E171" i="1"/>
  <c r="F171" i="1"/>
  <c r="J171" i="1"/>
  <c r="K171" i="1"/>
  <c r="L171" i="1"/>
  <c r="F147" i="1"/>
  <c r="F148" i="1"/>
  <c r="F149" i="1"/>
  <c r="F151" i="1"/>
  <c r="E152" i="1"/>
  <c r="F152" i="1"/>
  <c r="K152" i="1"/>
  <c r="L129" i="1"/>
  <c r="L130" i="1"/>
  <c r="L132" i="1"/>
  <c r="L133" i="1"/>
  <c r="F52" i="1"/>
  <c r="F56" i="1"/>
  <c r="E57" i="1"/>
  <c r="L57" i="1"/>
  <c r="F33" i="1"/>
  <c r="H33" i="1"/>
  <c r="I33" i="1"/>
  <c r="J33" i="1"/>
  <c r="K33" i="1"/>
  <c r="L33" i="1"/>
  <c r="F34" i="1"/>
  <c r="L34" i="1"/>
  <c r="F35" i="1"/>
  <c r="L35" i="1"/>
  <c r="F37" i="1"/>
  <c r="L37" i="1"/>
  <c r="E38" i="1"/>
  <c r="F38" i="1"/>
  <c r="G38" i="1"/>
  <c r="J38" i="1"/>
  <c r="K38" i="1"/>
  <c r="L38" i="1"/>
  <c r="F14" i="1"/>
  <c r="G14" i="1"/>
  <c r="I14" i="1"/>
  <c r="J14" i="1"/>
  <c r="K14" i="1"/>
  <c r="F15" i="1"/>
  <c r="F18" i="1"/>
  <c r="E19" i="1"/>
  <c r="F19" i="1"/>
  <c r="G19" i="1"/>
  <c r="K19" i="1"/>
  <c r="L19" i="1"/>
  <c r="I23" i="1" l="1"/>
  <c r="L194" i="1"/>
  <c r="L195" i="1" s="1"/>
  <c r="L184" i="1"/>
  <c r="L175" i="1"/>
  <c r="L165" i="1"/>
  <c r="L146" i="1"/>
  <c r="L137" i="1"/>
  <c r="L127" i="1"/>
  <c r="L108" i="1"/>
  <c r="L89" i="1"/>
  <c r="L100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B109" i="1"/>
  <c r="J108" i="1"/>
  <c r="I108" i="1"/>
  <c r="H108" i="1"/>
  <c r="G108" i="1"/>
  <c r="F108" i="1"/>
  <c r="B100" i="1"/>
  <c r="A100" i="1"/>
  <c r="B90" i="1"/>
  <c r="A90" i="1"/>
  <c r="J89" i="1"/>
  <c r="I89" i="1"/>
  <c r="H89" i="1"/>
  <c r="H100" i="1" s="1"/>
  <c r="G89" i="1"/>
  <c r="F89" i="1"/>
  <c r="F100" i="1" s="1"/>
  <c r="B81" i="1"/>
  <c r="A81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J23" i="1"/>
  <c r="F23" i="1"/>
  <c r="G13" i="1"/>
  <c r="H13" i="1"/>
  <c r="I13" i="1"/>
  <c r="J13" i="1"/>
  <c r="F13" i="1"/>
  <c r="L138" i="1" l="1"/>
  <c r="G62" i="1"/>
  <c r="I195" i="1"/>
  <c r="I62" i="1"/>
  <c r="L176" i="1"/>
  <c r="L62" i="1"/>
  <c r="J62" i="1"/>
  <c r="L157" i="1"/>
  <c r="L24" i="1"/>
  <c r="G195" i="1"/>
  <c r="J43" i="1"/>
  <c r="J195" i="1"/>
  <c r="H176" i="1"/>
  <c r="I176" i="1"/>
  <c r="G176" i="1"/>
  <c r="J138" i="1"/>
  <c r="I138" i="1"/>
  <c r="H138" i="1"/>
  <c r="G138" i="1"/>
  <c r="J100" i="1"/>
  <c r="I100" i="1"/>
  <c r="G100" i="1"/>
  <c r="I43" i="1"/>
  <c r="H43" i="1"/>
  <c r="G43" i="1"/>
  <c r="J176" i="1"/>
  <c r="G157" i="1"/>
  <c r="H157" i="1"/>
  <c r="I157" i="1"/>
  <c r="J157" i="1"/>
  <c r="F62" i="1"/>
  <c r="H62" i="1"/>
  <c r="L43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<sst xmlns="http://schemas.openxmlformats.org/spreadsheetml/2006/main" count="239" uniqueCount="76">
  <si>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</si>
  <si>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</si>
  <si>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</si>
  <si>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</si>
  <si>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</si>
  <si>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</si>
  <si>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</si>
  <si>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</si>
  <si>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</si>
  <si>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</si>
  <si>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</si>
  <si>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</si>
  <si>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</si>
  <si>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</si>
  <si>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</si>
  <si>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</si>
  <si>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</si>
  <si>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</si>
  <si>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</si>
  <si>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</si>
  <si>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</si>
  <si>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</si>
  <si>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</si>
  <si>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</si>
  <si>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</si>
  <si>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</si>
  <si>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</si>
  <si>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</si>
  <si>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</si>
  <si>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</si>
  <si>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</si>
  <si>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</si>
  <si>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</si>
  <si>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</si>
  <si>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</si>
  <si>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</si>
  <si>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</si>
  <si>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</si>
  <si>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</si>
  <si>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</si>
  <si>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Хашкулова </t>
  </si>
  <si>
    <t>МКОУ "НШДС" с.п.Баксаненок</t>
  </si>
  <si>
    <t>Капустный салат</t>
  </si>
  <si>
    <t>Суп картофельно-перловый со сметаной</t>
  </si>
  <si>
    <t>Кисель фруктовый</t>
  </si>
  <si>
    <t>Компот фруктовый</t>
  </si>
  <si>
    <t>Отварная свекла в нарезках</t>
  </si>
  <si>
    <t>Хлеб пшеничный</t>
  </si>
  <si>
    <t>конд.изд</t>
  </si>
  <si>
    <t>Суп с лапшой, с мясом птицы со сметаной</t>
  </si>
  <si>
    <t xml:space="preserve">Суп картофельный с горохом со сметаной </t>
  </si>
  <si>
    <t>244/348</t>
  </si>
  <si>
    <t>Борщ с капустой с картофелем со сметаной</t>
  </si>
  <si>
    <t>Суп картофельный с мясными фрикадельками со сметаной</t>
  </si>
  <si>
    <t>83/121</t>
  </si>
  <si>
    <t>Отварная морковь в нарезках</t>
  </si>
  <si>
    <t>Рагу овощное с мясом</t>
  </si>
  <si>
    <t>278/348</t>
  </si>
  <si>
    <t>Суп картофельный с горохом со сметаной</t>
  </si>
  <si>
    <t>205/306/99</t>
  </si>
  <si>
    <t>Капуста тушенная</t>
  </si>
  <si>
    <t>30/99/679</t>
  </si>
  <si>
    <t>Рыба, припущенная с томатной подливой и рисовым гарниром</t>
  </si>
  <si>
    <t>Котлеты говяжьи с томатной  подливой и картофельным пюре</t>
  </si>
  <si>
    <t xml:space="preserve">Отварная морковь в нарезках </t>
  </si>
  <si>
    <t>Плов из говядины</t>
  </si>
  <si>
    <t>Гуляш из куринного мяса с пшенным гарниром</t>
  </si>
  <si>
    <t xml:space="preserve">Рыба, припущенная с томатной подливой и картофельным пюре </t>
  </si>
  <si>
    <t>244/348/321</t>
  </si>
  <si>
    <t>Суп крестьянский со сметаной</t>
  </si>
  <si>
    <t>Жаркое по-домашнему</t>
  </si>
  <si>
    <t>Борщ с капустой и картофелем со сметаной</t>
  </si>
  <si>
    <t>282/355/321</t>
  </si>
  <si>
    <t>Тефтели говяжьи  с томатной подливой и рисовым  гарниром</t>
  </si>
  <si>
    <t>Куринные биточки со сметанной  подливой  и отварными макаронами</t>
  </si>
  <si>
    <t>Куринное филе в сметанном соусе с пшенным гарниром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</si>
</sst>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sz val="9"/>
      <color rgb="FF2D2D2D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Border="1"/>
    <xf numFmtId="0" fontId="11" fillId="0" borderId="6" xfId="0" applyFont="1" applyBorder="1"/>
    <xf numFmtId="0" fontId="1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1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2" xfId="0" applyFont="1" applyBorder="1"/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4">
          <cell r="E14" t="str">
            <v>Отварная свекла в нарезках</v>
          </cell>
          <cell r="F14">
            <v>60</v>
          </cell>
          <cell r="G14">
            <v>1.98</v>
          </cell>
          <cell r="I14">
            <v>4.3019999999999996</v>
          </cell>
          <cell r="J14">
            <v>21</v>
          </cell>
          <cell r="K14">
            <v>17</v>
          </cell>
        </row>
        <row r="15">
          <cell r="F15">
            <v>200</v>
          </cell>
        </row>
        <row r="18">
          <cell r="F18">
            <v>180</v>
          </cell>
        </row>
        <row r="19">
          <cell r="E19" t="str">
            <v>Хлеб пшеничный</v>
          </cell>
          <cell r="F19">
            <v>40</v>
          </cell>
          <cell r="G19">
            <v>2.4</v>
          </cell>
          <cell r="K19">
            <v>8</v>
          </cell>
          <cell r="L19">
            <v>1.82</v>
          </cell>
        </row>
        <row r="33">
          <cell r="F33">
            <v>60</v>
          </cell>
          <cell r="H33">
            <v>2.0720000000000001</v>
          </cell>
          <cell r="I33">
            <v>14.08</v>
          </cell>
          <cell r="J33">
            <v>20.04</v>
          </cell>
          <cell r="K33">
            <v>16</v>
          </cell>
          <cell r="L33">
            <v>4.45</v>
          </cell>
        </row>
        <row r="34">
          <cell r="F34">
            <v>200</v>
          </cell>
          <cell r="L34">
            <v>6.06</v>
          </cell>
        </row>
        <row r="35">
          <cell r="F35">
            <v>240</v>
          </cell>
          <cell r="L35">
            <v>70.19</v>
          </cell>
        </row>
        <row r="37">
          <cell r="F37">
            <v>180</v>
          </cell>
          <cell r="L37">
            <v>6.35</v>
          </cell>
        </row>
        <row r="38">
          <cell r="E38" t="str">
            <v>Хлеб пшеничный</v>
          </cell>
          <cell r="F38">
            <v>40</v>
          </cell>
          <cell r="G38">
            <v>2.4</v>
          </cell>
          <cell r="J38">
            <v>85.7</v>
          </cell>
          <cell r="K38">
            <v>8</v>
          </cell>
          <cell r="L38">
            <v>1.82</v>
          </cell>
        </row>
        <row r="52">
          <cell r="F52">
            <v>60</v>
          </cell>
        </row>
        <row r="56">
          <cell r="F56">
            <v>180</v>
          </cell>
        </row>
        <row r="57">
          <cell r="E57" t="str">
            <v xml:space="preserve">Хлеб пшеничный </v>
          </cell>
          <cell r="L57">
            <v>1.82</v>
          </cell>
        </row>
        <row r="95">
          <cell r="E95" t="str">
            <v>Хлеб пшеничный</v>
          </cell>
        </row>
        <row r="129">
          <cell r="L129">
            <v>6.06</v>
          </cell>
        </row>
        <row r="130">
          <cell r="L130">
            <v>70.19</v>
          </cell>
        </row>
        <row r="132">
          <cell r="L132">
            <v>6.35</v>
          </cell>
        </row>
        <row r="133">
          <cell r="L133">
            <v>1.82</v>
          </cell>
        </row>
        <row r="147">
          <cell r="F147">
            <v>60</v>
          </cell>
        </row>
        <row r="148">
          <cell r="F148">
            <v>200</v>
          </cell>
        </row>
        <row r="149">
          <cell r="F149">
            <v>240</v>
          </cell>
        </row>
        <row r="151">
          <cell r="F151">
            <v>180</v>
          </cell>
        </row>
        <row r="152">
          <cell r="E152" t="str">
            <v xml:space="preserve">Хлеб пшеничный </v>
          </cell>
          <cell r="F152">
            <v>40</v>
          </cell>
          <cell r="K152">
            <v>8</v>
          </cell>
        </row>
        <row r="166">
          <cell r="F166">
            <v>60</v>
          </cell>
          <cell r="L166">
            <v>4.4000000000000004</v>
          </cell>
        </row>
        <row r="167">
          <cell r="F167">
            <v>200</v>
          </cell>
          <cell r="L167">
            <v>9.9600000000000009</v>
          </cell>
        </row>
        <row r="168">
          <cell r="F168">
            <v>240</v>
          </cell>
          <cell r="L168">
            <v>46.05</v>
          </cell>
        </row>
        <row r="170">
          <cell r="F170">
            <v>180</v>
          </cell>
          <cell r="L170">
            <v>6.35</v>
          </cell>
        </row>
        <row r="171">
          <cell r="E171" t="str">
            <v xml:space="preserve">Хлеб пшеничный </v>
          </cell>
          <cell r="F171">
            <v>40</v>
          </cell>
          <cell r="J171">
            <v>85.7</v>
          </cell>
          <cell r="K171">
            <v>8</v>
          </cell>
          <cell r="L171">
            <v>1.8</v>
          </cell>
        </row>
        <row r="185">
          <cell r="F185">
            <v>60</v>
          </cell>
          <cell r="H185">
            <v>2.0720000000000001</v>
          </cell>
          <cell r="I185">
            <v>14.08</v>
          </cell>
          <cell r="J185">
            <v>20.04</v>
          </cell>
          <cell r="K185">
            <v>16</v>
          </cell>
        </row>
        <row r="186">
          <cell r="F186">
            <v>200</v>
          </cell>
        </row>
        <row r="187">
          <cell r="F187">
            <v>240</v>
          </cell>
        </row>
        <row r="189">
          <cell r="F189">
            <v>180</v>
          </cell>
        </row>
        <row r="190">
          <cell r="E190" t="str">
            <v xml:space="preserve">Хлеб пшеничный </v>
          </cell>
          <cell r="F190">
            <v>40</v>
          </cell>
          <cell r="G190">
            <v>2.4</v>
          </cell>
          <cell r="J190">
            <v>85.7</v>
          </cell>
          <cell r="K190">
            <v>8</v>
          </cell>
          <cell r="L190">
            <v>1.82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J97" sqref="J9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5703125" style="2" bestFit="1" customWidth="1"/>
    <col min="13" max="16384" width="9.140625" style="2"/>
  </cols>
  <sheetData>
    <row r="1" spans="1:12" ht="15" x14ac:dyDescent="0.25">
      <c r="A1" s="1" t="s">
        <v>7</v>
      </c>
      <c r="C1" s="72" t="s">
        <v>41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40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f>[1]Лист1!F14</f>
        <v>60</v>
      </c>
      <c r="G14" s="43">
        <f>[1]Лист1!G14</f>
        <v>1.98</v>
      </c>
      <c r="H14" s="43">
        <v>1.0200000000000001E-2</v>
      </c>
      <c r="I14" s="43">
        <f>[1]Лист1!I14</f>
        <v>4.3019999999999996</v>
      </c>
      <c r="J14" s="43">
        <f>[1]Лист1!J14</f>
        <v>21</v>
      </c>
      <c r="K14" s="44">
        <f>[1]Лист1!K14</f>
        <v>17</v>
      </c>
      <c r="L14" s="43">
        <v>4.8</v>
      </c>
    </row>
    <row r="15" spans="1:12" ht="25.5" x14ac:dyDescent="0.25">
      <c r="A15" s="23"/>
      <c r="B15" s="15"/>
      <c r="C15" s="11"/>
      <c r="D15" s="7" t="s">
        <v>27</v>
      </c>
      <c r="E15" s="42" t="s">
        <v>53</v>
      </c>
      <c r="F15" s="43">
        <f>[1]Лист1!F15</f>
        <v>200</v>
      </c>
      <c r="G15" s="43">
        <v>18.475000000000001</v>
      </c>
      <c r="H15" s="43">
        <v>4.1500000000000004</v>
      </c>
      <c r="I15" s="43">
        <v>23.36</v>
      </c>
      <c r="J15" s="43">
        <v>219.1</v>
      </c>
      <c r="K15" s="44" t="s">
        <v>54</v>
      </c>
      <c r="L15" s="43">
        <v>7.02</v>
      </c>
    </row>
    <row r="16" spans="1:12" ht="25.5" x14ac:dyDescent="0.25">
      <c r="A16" s="23"/>
      <c r="B16" s="15"/>
      <c r="C16" s="11"/>
      <c r="D16" s="7" t="s">
        <v>28</v>
      </c>
      <c r="E16" s="42" t="s">
        <v>63</v>
      </c>
      <c r="F16" s="43">
        <v>260</v>
      </c>
      <c r="G16" s="43">
        <v>8.91</v>
      </c>
      <c r="H16" s="43">
        <v>33.99</v>
      </c>
      <c r="I16" s="43">
        <v>23.7</v>
      </c>
      <c r="J16" s="43">
        <v>306.83</v>
      </c>
      <c r="K16" s="44" t="s">
        <v>72</v>
      </c>
      <c r="L16" s="43">
        <v>92.61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>
        <v>0</v>
      </c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f>[1]Лист1!F18</f>
        <v>180</v>
      </c>
      <c r="G18" s="43">
        <v>0.4</v>
      </c>
      <c r="H18" s="43">
        <v>1.7999999999999999E-2</v>
      </c>
      <c r="I18" s="43">
        <v>25.24</v>
      </c>
      <c r="J18" s="43">
        <v>102.72</v>
      </c>
      <c r="K18" s="44">
        <v>376</v>
      </c>
      <c r="L18" s="43">
        <v>2.6</v>
      </c>
    </row>
    <row r="19" spans="1:12" ht="15" x14ac:dyDescent="0.25">
      <c r="A19" s="23"/>
      <c r="B19" s="15"/>
      <c r="C19" s="11"/>
      <c r="D19" s="7" t="s">
        <v>31</v>
      </c>
      <c r="E19" s="42" t="str">
        <f>[1]Лист1!E19</f>
        <v>Хлеб пшеничный</v>
      </c>
      <c r="F19" s="43">
        <f>[1]Лист1!F19</f>
        <v>40</v>
      </c>
      <c r="G19" s="43">
        <f>[1]Лист1!G19</f>
        <v>2.4</v>
      </c>
      <c r="H19" s="43">
        <v>0.8</v>
      </c>
      <c r="I19" s="43">
        <v>16.7</v>
      </c>
      <c r="J19" s="43">
        <v>85.7</v>
      </c>
      <c r="K19" s="44">
        <f>[1]Лист1!K19</f>
        <v>8</v>
      </c>
      <c r="L19" s="43">
        <f>[1]Лист1!L19</f>
        <v>1.82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32.164999999999999</v>
      </c>
      <c r="H23" s="19">
        <f t="shared" si="2"/>
        <v>38.968200000000003</v>
      </c>
      <c r="I23" s="19">
        <f>SUM(I14:I22)</f>
        <v>93.301999999999992</v>
      </c>
      <c r="J23" s="19">
        <f t="shared" si="2"/>
        <v>735.35</v>
      </c>
      <c r="K23" s="25"/>
      <c r="L23" s="19">
        <f t="shared" ref="L23" si="3">SUM(L14:L22)</f>
        <v>108.85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740</v>
      </c>
      <c r="G24" s="32">
        <f t="shared" ref="G24:J24" si="4">G13+G23</f>
        <v>32.164999999999999</v>
      </c>
      <c r="H24" s="32">
        <f t="shared" si="4"/>
        <v>38.968200000000003</v>
      </c>
      <c r="I24" s="32">
        <f t="shared" si="4"/>
        <v>93.301999999999992</v>
      </c>
      <c r="J24" s="32">
        <f t="shared" si="4"/>
        <v>735.35</v>
      </c>
      <c r="K24" s="32"/>
      <c r="L24" s="32">
        <f t="shared" ref="L24" si="5">L13+L23</f>
        <v>108.85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64</v>
      </c>
      <c r="F33" s="43">
        <f>[1]Лист1!F33</f>
        <v>60</v>
      </c>
      <c r="G33" s="43">
        <v>2.8439999999999999</v>
      </c>
      <c r="H33" s="43">
        <f>[1]Лист1!H33</f>
        <v>2.0720000000000001</v>
      </c>
      <c r="I33" s="43">
        <f>[1]Лист1!I33</f>
        <v>14.08</v>
      </c>
      <c r="J33" s="43">
        <f>[1]Лист1!J33</f>
        <v>20.04</v>
      </c>
      <c r="K33" s="44">
        <f>[1]Лист1!K33</f>
        <v>16</v>
      </c>
      <c r="L33" s="43">
        <f>[1]Лист1!L33</f>
        <v>4.45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f>[1]Лист1!F34</f>
        <v>200</v>
      </c>
      <c r="G34" s="43">
        <v>5.12</v>
      </c>
      <c r="H34" s="43">
        <v>8</v>
      </c>
      <c r="I34" s="43">
        <v>9.23</v>
      </c>
      <c r="J34" s="43">
        <v>200.7</v>
      </c>
      <c r="K34" s="44">
        <v>82</v>
      </c>
      <c r="L34" s="43">
        <f>[1]Лист1!L34</f>
        <v>6.06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f>[1]Лист1!F35</f>
        <v>240</v>
      </c>
      <c r="G35" s="43">
        <v>12.36</v>
      </c>
      <c r="H35" s="43">
        <v>20.04</v>
      </c>
      <c r="I35" s="43">
        <v>42.9</v>
      </c>
      <c r="J35" s="43">
        <v>452.4</v>
      </c>
      <c r="K35" s="44">
        <v>291</v>
      </c>
      <c r="L35" s="43">
        <f>[1]Лист1!L35</f>
        <v>70.19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45</v>
      </c>
      <c r="F37" s="43">
        <f>[1]Лист1!F37</f>
        <v>180</v>
      </c>
      <c r="G37" s="43">
        <v>0.14000000000000001</v>
      </c>
      <c r="H37" s="43">
        <v>10.9</v>
      </c>
      <c r="I37" s="43">
        <v>21.89</v>
      </c>
      <c r="J37" s="43">
        <v>89.09</v>
      </c>
      <c r="K37" s="44">
        <v>372</v>
      </c>
      <c r="L37" s="43">
        <f>[1]Лист1!L37</f>
        <v>6.35</v>
      </c>
    </row>
    <row r="38" spans="1:12" ht="15" x14ac:dyDescent="0.25">
      <c r="A38" s="14"/>
      <c r="B38" s="15"/>
      <c r="C38" s="11"/>
      <c r="D38" s="7" t="s">
        <v>31</v>
      </c>
      <c r="E38" s="42" t="str">
        <f>[1]Лист1!E38</f>
        <v>Хлеб пшеничный</v>
      </c>
      <c r="F38" s="43">
        <f>[1]Лист1!F38</f>
        <v>40</v>
      </c>
      <c r="G38" s="43">
        <f>[1]Лист1!G38</f>
        <v>2.4</v>
      </c>
      <c r="H38" s="43">
        <v>0.8</v>
      </c>
      <c r="I38" s="43">
        <v>16.7</v>
      </c>
      <c r="J38" s="43">
        <f>[1]Лист1!J38</f>
        <v>85.7</v>
      </c>
      <c r="K38" s="44">
        <f>[1]Лист1!K38</f>
        <v>8</v>
      </c>
      <c r="L38" s="43">
        <f>[1]Лист1!L38</f>
        <v>1.82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22.863999999999997</v>
      </c>
      <c r="H42" s="19">
        <f t="shared" ref="H42" si="11">SUM(H33:H41)</f>
        <v>41.811999999999998</v>
      </c>
      <c r="I42" s="19">
        <f t="shared" ref="I42" si="12">SUM(I33:I41)</f>
        <v>104.80000000000001</v>
      </c>
      <c r="J42" s="19">
        <f t="shared" ref="J42:L42" si="13">SUM(J33:J41)</f>
        <v>847.93000000000006</v>
      </c>
      <c r="K42" s="25"/>
      <c r="L42" s="19">
        <f t="shared" si="13"/>
        <v>88.86999999999999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720</v>
      </c>
      <c r="G43" s="32">
        <f t="shared" ref="G43" si="14">G32+G42</f>
        <v>22.863999999999997</v>
      </c>
      <c r="H43" s="32">
        <f t="shared" ref="H43" si="15">H32+H42</f>
        <v>41.811999999999998</v>
      </c>
      <c r="I43" s="32">
        <f t="shared" ref="I43" si="16">I32+I42</f>
        <v>104.80000000000001</v>
      </c>
      <c r="J43" s="32">
        <f t="shared" ref="J43:L43" si="17">J32+J42</f>
        <v>847.93000000000006</v>
      </c>
      <c r="K43" s="32"/>
      <c r="L43" s="32">
        <f t="shared" si="17"/>
        <v>88.86999999999999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42</v>
      </c>
      <c r="F52" s="43">
        <f>[1]Лист1!F52</f>
        <v>60</v>
      </c>
      <c r="G52" s="43">
        <v>0.85</v>
      </c>
      <c r="H52" s="43">
        <v>3.048</v>
      </c>
      <c r="I52" s="43">
        <v>5.4</v>
      </c>
      <c r="J52" s="43">
        <v>52.44</v>
      </c>
      <c r="K52" s="44">
        <v>20</v>
      </c>
      <c r="L52" s="43">
        <v>25</v>
      </c>
    </row>
    <row r="53" spans="1:12" ht="15" x14ac:dyDescent="0.25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1.76</v>
      </c>
      <c r="H53" s="43">
        <v>2.3199999999999998</v>
      </c>
      <c r="I53" s="43">
        <v>24.3</v>
      </c>
      <c r="J53" s="43">
        <v>192.3</v>
      </c>
      <c r="K53" s="44">
        <v>250</v>
      </c>
      <c r="L53" s="43">
        <v>6.92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24.5</v>
      </c>
      <c r="H54" s="43">
        <v>31.81</v>
      </c>
      <c r="I54" s="43">
        <v>50.284999999999997</v>
      </c>
      <c r="J54" s="43">
        <v>722.49099999999999</v>
      </c>
      <c r="K54" s="44" t="s">
        <v>61</v>
      </c>
      <c r="L54" s="43">
        <v>58.05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f>[1]Лист1!F56</f>
        <v>180</v>
      </c>
      <c r="G56" s="43">
        <v>0.4</v>
      </c>
      <c r="H56" s="43">
        <v>1.7999999999999999E-2</v>
      </c>
      <c r="I56" s="43">
        <v>24.25</v>
      </c>
      <c r="J56" s="43">
        <v>102.72</v>
      </c>
      <c r="K56" s="44">
        <v>376</v>
      </c>
      <c r="L56" s="43">
        <v>2.6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[1]Лист1!E57</f>
        <v xml:space="preserve">Хлеб пшеничный </v>
      </c>
      <c r="F57" s="43">
        <v>40</v>
      </c>
      <c r="G57" s="43">
        <v>2.4</v>
      </c>
      <c r="H57" s="43">
        <v>0.8</v>
      </c>
      <c r="I57" s="43">
        <v>16.7</v>
      </c>
      <c r="J57" s="43">
        <v>85.7</v>
      </c>
      <c r="K57" s="44">
        <v>8</v>
      </c>
      <c r="L57" s="43">
        <f>[1]Лист1!L57</f>
        <v>1.82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29.909999999999997</v>
      </c>
      <c r="H61" s="19">
        <f t="shared" ref="H61" si="23">SUM(H52:H60)</f>
        <v>37.995999999999995</v>
      </c>
      <c r="I61" s="19">
        <f t="shared" ref="I61" si="24">SUM(I52:I60)</f>
        <v>120.935</v>
      </c>
      <c r="J61" s="19">
        <f t="shared" ref="J61:L61" si="25">SUM(J52:J60)</f>
        <v>1155.6510000000001</v>
      </c>
      <c r="K61" s="25"/>
      <c r="L61" s="19">
        <f t="shared" si="25"/>
        <v>94.389999999999986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720</v>
      </c>
      <c r="G62" s="32">
        <f t="shared" ref="G62" si="26">G51+G61</f>
        <v>29.909999999999997</v>
      </c>
      <c r="H62" s="32">
        <f t="shared" ref="H62" si="27">H51+H61</f>
        <v>37.995999999999995</v>
      </c>
      <c r="I62" s="32">
        <f t="shared" ref="I62" si="28">I51+I61</f>
        <v>120.935</v>
      </c>
      <c r="J62" s="32">
        <f t="shared" ref="J62:L62" si="29">J51+J61</f>
        <v>1155.6510000000001</v>
      </c>
      <c r="K62" s="32"/>
      <c r="L62" s="32">
        <f t="shared" si="29"/>
        <v>94.389999999999986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46</v>
      </c>
      <c r="F71" s="57">
        <v>60</v>
      </c>
      <c r="G71" s="57">
        <v>1.98</v>
      </c>
      <c r="H71" s="57">
        <v>1.0200000000000001E-2</v>
      </c>
      <c r="I71" s="57">
        <v>4.3019999999999996</v>
      </c>
      <c r="J71" s="57">
        <v>21</v>
      </c>
      <c r="K71" s="58">
        <v>17</v>
      </c>
      <c r="L71" s="57">
        <v>4.4000000000000004</v>
      </c>
    </row>
    <row r="72" spans="1:12" ht="15" x14ac:dyDescent="0.25">
      <c r="A72" s="23"/>
      <c r="B72" s="15"/>
      <c r="C72" s="11"/>
      <c r="D72" s="7" t="s">
        <v>27</v>
      </c>
      <c r="E72" s="56" t="s">
        <v>50</v>
      </c>
      <c r="F72" s="57">
        <v>200</v>
      </c>
      <c r="G72" s="57">
        <v>7.87</v>
      </c>
      <c r="H72" s="57">
        <v>7.11</v>
      </c>
      <c r="I72" s="57">
        <v>13.44</v>
      </c>
      <c r="J72" s="57">
        <v>246.6</v>
      </c>
      <c r="K72" s="58">
        <v>102</v>
      </c>
      <c r="L72" s="57">
        <v>9.9600000000000009</v>
      </c>
    </row>
    <row r="73" spans="1:12" ht="25.5" x14ac:dyDescent="0.25">
      <c r="A73" s="23"/>
      <c r="B73" s="15"/>
      <c r="C73" s="11"/>
      <c r="D73" s="7" t="s">
        <v>28</v>
      </c>
      <c r="E73" s="56" t="s">
        <v>67</v>
      </c>
      <c r="F73" s="57">
        <v>260</v>
      </c>
      <c r="G73" s="57">
        <v>19.43</v>
      </c>
      <c r="H73" s="57">
        <v>33.25</v>
      </c>
      <c r="I73" s="57">
        <v>69.89</v>
      </c>
      <c r="J73" s="57">
        <v>725.3</v>
      </c>
      <c r="K73" s="58" t="s">
        <v>68</v>
      </c>
      <c r="L73" s="57">
        <v>43.89</v>
      </c>
    </row>
    <row r="74" spans="1:12" ht="15" x14ac:dyDescent="0.25">
      <c r="A74" s="23"/>
      <c r="B74" s="15"/>
      <c r="C74" s="11"/>
      <c r="D74" s="7" t="s">
        <v>29</v>
      </c>
      <c r="E74" s="56"/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8">
        <v>0</v>
      </c>
      <c r="L74" s="57">
        <v>0</v>
      </c>
    </row>
    <row r="75" spans="1:12" ht="15" x14ac:dyDescent="0.25">
      <c r="A75" s="23"/>
      <c r="B75" s="15"/>
      <c r="C75" s="11"/>
      <c r="D75" s="7" t="s">
        <v>30</v>
      </c>
      <c r="E75" s="56" t="s">
        <v>45</v>
      </c>
      <c r="F75" s="57">
        <v>180</v>
      </c>
      <c r="G75" s="57">
        <v>0.14000000000000001</v>
      </c>
      <c r="H75" s="57">
        <v>10.9</v>
      </c>
      <c r="I75" s="57">
        <v>21.28</v>
      </c>
      <c r="J75" s="57">
        <v>89.09</v>
      </c>
      <c r="K75" s="58">
        <v>372</v>
      </c>
      <c r="L75" s="57">
        <v>6.35</v>
      </c>
    </row>
    <row r="76" spans="1:12" ht="15" x14ac:dyDescent="0.25">
      <c r="A76" s="23"/>
      <c r="B76" s="15"/>
      <c r="C76" s="11"/>
      <c r="D76" s="7" t="s">
        <v>31</v>
      </c>
      <c r="E76" s="56" t="s">
        <v>47</v>
      </c>
      <c r="F76" s="57">
        <v>40</v>
      </c>
      <c r="G76" s="57">
        <v>2.4</v>
      </c>
      <c r="H76" s="57">
        <v>0.8</v>
      </c>
      <c r="I76" s="57">
        <v>16.7</v>
      </c>
      <c r="J76" s="57">
        <v>85.7</v>
      </c>
      <c r="K76" s="58">
        <v>8</v>
      </c>
      <c r="L76" s="57">
        <v>1.82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740</v>
      </c>
      <c r="G80" s="19">
        <f>SUM(G71:G76)</f>
        <v>31.82</v>
      </c>
      <c r="H80" s="19">
        <f>SUM(H71:H79)</f>
        <v>52.070199999999993</v>
      </c>
      <c r="I80" s="19">
        <v>125.61199999999999</v>
      </c>
      <c r="J80" s="19">
        <v>1167.69</v>
      </c>
      <c r="K80" s="25"/>
      <c r="L80" s="19">
        <v>68.62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53">
        <v>740</v>
      </c>
      <c r="G81" s="53">
        <v>31.82</v>
      </c>
      <c r="H81" s="53">
        <v>52.07</v>
      </c>
      <c r="I81" s="53">
        <v>125.61199999999999</v>
      </c>
      <c r="J81" s="53">
        <v>1167.69</v>
      </c>
      <c r="K81" s="32"/>
      <c r="L81" s="32">
        <v>68.62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55</v>
      </c>
      <c r="F90" s="43">
        <v>60</v>
      </c>
      <c r="G90" s="43">
        <v>2.8439999999999999</v>
      </c>
      <c r="H90" s="43">
        <v>2.0720000000000001</v>
      </c>
      <c r="I90" s="43">
        <v>14.08</v>
      </c>
      <c r="J90" s="43">
        <v>20.04</v>
      </c>
      <c r="K90" s="44">
        <v>16</v>
      </c>
      <c r="L90" s="43">
        <v>4.29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2.42</v>
      </c>
      <c r="H91" s="43">
        <v>1.62</v>
      </c>
      <c r="I91" s="43">
        <v>13.2</v>
      </c>
      <c r="J91" s="43">
        <v>92.08</v>
      </c>
      <c r="K91" s="44">
        <v>37</v>
      </c>
      <c r="L91" s="43">
        <v>8.02</v>
      </c>
    </row>
    <row r="92" spans="1:12" ht="25.5" x14ac:dyDescent="0.25">
      <c r="A92" s="23"/>
      <c r="B92" s="15"/>
      <c r="C92" s="11"/>
      <c r="D92" s="7" t="s">
        <v>28</v>
      </c>
      <c r="E92" s="42" t="s">
        <v>73</v>
      </c>
      <c r="F92" s="43">
        <v>240</v>
      </c>
      <c r="G92" s="43">
        <v>15.49</v>
      </c>
      <c r="H92" s="43">
        <v>14.43</v>
      </c>
      <c r="I92" s="43">
        <v>45.03</v>
      </c>
      <c r="J92" s="43">
        <v>395</v>
      </c>
      <c r="K92" s="44" t="s">
        <v>57</v>
      </c>
      <c r="L92" s="43">
        <v>68.849999999999994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44</v>
      </c>
      <c r="F94" s="43">
        <v>180</v>
      </c>
      <c r="G94" s="43">
        <v>0.4</v>
      </c>
      <c r="H94" s="43">
        <v>1.7999999999999999E-2</v>
      </c>
      <c r="I94" s="43">
        <v>25.24</v>
      </c>
      <c r="J94" s="43">
        <v>102.72</v>
      </c>
      <c r="K94" s="44">
        <v>376</v>
      </c>
      <c r="L94" s="43">
        <v>3.6</v>
      </c>
    </row>
    <row r="95" spans="1:12" ht="15" x14ac:dyDescent="0.25">
      <c r="A95" s="23"/>
      <c r="B95" s="15"/>
      <c r="C95" s="11"/>
      <c r="D95" s="7" t="s">
        <v>31</v>
      </c>
      <c r="E95" s="42" t="str">
        <f>[1]Лист1!E95</f>
        <v>Хлеб пшеничный</v>
      </c>
      <c r="F95" s="43">
        <v>40</v>
      </c>
      <c r="G95" s="43">
        <v>2.4</v>
      </c>
      <c r="H95" s="43">
        <v>0.8</v>
      </c>
      <c r="I95" s="43">
        <v>16.7</v>
      </c>
      <c r="J95" s="43">
        <v>85.7</v>
      </c>
      <c r="K95" s="44">
        <v>8</v>
      </c>
      <c r="L95" s="43">
        <v>1.82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:L99" si="38">SUM(G90:G98)</f>
        <v>23.553999999999995</v>
      </c>
      <c r="H99" s="19">
        <f>SUM(H90:H98)</f>
        <v>18.940000000000001</v>
      </c>
      <c r="I99" s="19">
        <f t="shared" si="38"/>
        <v>114.25</v>
      </c>
      <c r="J99" s="19">
        <f t="shared" si="38"/>
        <v>695.54000000000008</v>
      </c>
      <c r="K99" s="25"/>
      <c r="L99" s="19">
        <f t="shared" si="38"/>
        <v>86.579999999999984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720</v>
      </c>
      <c r="G100" s="32">
        <f t="shared" ref="G100" si="39">G89+G99</f>
        <v>23.553999999999995</v>
      </c>
      <c r="H100" s="32">
        <f t="shared" ref="H100" si="40">H89+H99</f>
        <v>18.940000000000001</v>
      </c>
      <c r="I100" s="32">
        <f t="shared" ref="I100" si="41">I89+I99</f>
        <v>114.25</v>
      </c>
      <c r="J100" s="32">
        <f t="shared" ref="J100:L100" si="42">J89+J99</f>
        <v>695.54000000000008</v>
      </c>
      <c r="K100" s="32"/>
      <c r="L100" s="32">
        <f t="shared" si="42"/>
        <v>86.579999999999984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3">SUM(G101:G107)</f>
        <v>0</v>
      </c>
      <c r="H108" s="19">
        <f t="shared" si="43"/>
        <v>0</v>
      </c>
      <c r="I108" s="19">
        <f t="shared" si="43"/>
        <v>0</v>
      </c>
      <c r="J108" s="19">
        <f t="shared" si="43"/>
        <v>0</v>
      </c>
      <c r="K108" s="25"/>
      <c r="L108" s="19">
        <f t="shared" ref="L108" si="44">SUM(L101:L107)</f>
        <v>0</v>
      </c>
    </row>
    <row r="109" spans="1:12" x14ac:dyDescent="0.2">
      <c r="A109" s="26">
        <f>A101</f>
        <v>2</v>
      </c>
      <c r="B109" s="13">
        <f>B101</f>
        <v>1</v>
      </c>
      <c r="C109" s="59" t="s">
        <v>25</v>
      </c>
      <c r="D109" s="68" t="s">
        <v>26</v>
      </c>
      <c r="E109" s="69" t="s">
        <v>46</v>
      </c>
      <c r="F109" s="40">
        <v>60</v>
      </c>
      <c r="G109" s="57">
        <v>1.98</v>
      </c>
      <c r="H109" s="57">
        <v>1.0200000000000001E-2</v>
      </c>
      <c r="I109" s="57">
        <v>4.3019999999999996</v>
      </c>
      <c r="J109" s="40">
        <v>21</v>
      </c>
      <c r="K109" s="41">
        <v>17</v>
      </c>
      <c r="L109" s="57">
        <v>4.29</v>
      </c>
    </row>
    <row r="110" spans="1:12" x14ac:dyDescent="0.2">
      <c r="A110" s="23"/>
      <c r="B110" s="15"/>
      <c r="C110" s="60"/>
      <c r="D110" s="68" t="s">
        <v>27</v>
      </c>
      <c r="E110" s="70" t="s">
        <v>58</v>
      </c>
      <c r="F110" s="57">
        <v>200</v>
      </c>
      <c r="G110" s="57">
        <v>7.87</v>
      </c>
      <c r="H110" s="57">
        <v>7.11</v>
      </c>
      <c r="I110" s="57">
        <v>13.44</v>
      </c>
      <c r="J110" s="57">
        <v>246.6</v>
      </c>
      <c r="K110" s="58">
        <v>102</v>
      </c>
      <c r="L110" s="57">
        <v>18.47</v>
      </c>
    </row>
    <row r="111" spans="1:12" ht="25.5" x14ac:dyDescent="0.2">
      <c r="A111" s="23"/>
      <c r="B111" s="15"/>
      <c r="C111" s="60"/>
      <c r="D111" s="68" t="s">
        <v>28</v>
      </c>
      <c r="E111" s="56" t="s">
        <v>74</v>
      </c>
      <c r="F111" s="57">
        <v>240</v>
      </c>
      <c r="G111" s="57">
        <v>19.59</v>
      </c>
      <c r="H111" s="57">
        <v>13.41</v>
      </c>
      <c r="I111" s="57">
        <v>14.31</v>
      </c>
      <c r="J111" s="57">
        <v>538.91999999999996</v>
      </c>
      <c r="K111" s="58" t="s">
        <v>59</v>
      </c>
      <c r="L111" s="57">
        <v>47.54</v>
      </c>
    </row>
    <row r="112" spans="1:12" x14ac:dyDescent="0.2">
      <c r="A112" s="23"/>
      <c r="B112" s="15"/>
      <c r="C112" s="60"/>
      <c r="D112" s="68" t="s">
        <v>29</v>
      </c>
      <c r="E112" s="56"/>
      <c r="F112" s="57"/>
      <c r="G112" s="57"/>
      <c r="H112" s="57"/>
      <c r="I112" s="57"/>
      <c r="J112" s="57"/>
      <c r="K112" s="58"/>
      <c r="L112" s="57"/>
    </row>
    <row r="113" spans="1:12" x14ac:dyDescent="0.2">
      <c r="A113" s="23"/>
      <c r="B113" s="15"/>
      <c r="C113" s="60"/>
      <c r="D113" s="68" t="s">
        <v>30</v>
      </c>
      <c r="E113" s="69" t="s">
        <v>45</v>
      </c>
      <c r="F113" s="57">
        <v>180</v>
      </c>
      <c r="G113" s="57">
        <v>0.14000000000000001</v>
      </c>
      <c r="H113" s="57">
        <v>10.9</v>
      </c>
      <c r="I113" s="57">
        <v>21.89</v>
      </c>
      <c r="J113" s="57">
        <v>89.09</v>
      </c>
      <c r="K113" s="58">
        <v>372</v>
      </c>
      <c r="L113" s="57">
        <v>2.6</v>
      </c>
    </row>
    <row r="114" spans="1:12" x14ac:dyDescent="0.2">
      <c r="A114" s="23"/>
      <c r="B114" s="15"/>
      <c r="C114" s="60"/>
      <c r="D114" s="68" t="s">
        <v>31</v>
      </c>
      <c r="E114" s="56" t="s">
        <v>47</v>
      </c>
      <c r="F114" s="57">
        <v>40</v>
      </c>
      <c r="G114" s="57">
        <v>2.4</v>
      </c>
      <c r="H114" s="57">
        <v>0.8</v>
      </c>
      <c r="I114" s="57">
        <v>16.7</v>
      </c>
      <c r="J114" s="57">
        <v>85.7</v>
      </c>
      <c r="K114" s="58">
        <v>8</v>
      </c>
      <c r="L114" s="57">
        <v>1.82</v>
      </c>
    </row>
    <row r="115" spans="1:12" x14ac:dyDescent="0.2">
      <c r="A115" s="23"/>
      <c r="B115" s="15"/>
      <c r="C115" s="60"/>
      <c r="D115" s="68" t="s">
        <v>32</v>
      </c>
      <c r="E115" s="56"/>
      <c r="F115" s="57"/>
      <c r="G115" s="57"/>
      <c r="H115" s="57"/>
      <c r="I115" s="57"/>
      <c r="J115" s="57"/>
      <c r="K115" s="58"/>
      <c r="L115" s="57"/>
    </row>
    <row r="116" spans="1:12" x14ac:dyDescent="0.2">
      <c r="A116" s="23"/>
      <c r="B116" s="15"/>
      <c r="C116" s="60"/>
      <c r="D116" s="55" t="s">
        <v>48</v>
      </c>
      <c r="E116" s="67"/>
      <c r="F116" s="49"/>
      <c r="G116" s="49"/>
      <c r="H116" s="49"/>
      <c r="I116" s="49"/>
      <c r="J116" s="49"/>
      <c r="K116" s="49"/>
      <c r="L116" s="49"/>
    </row>
    <row r="117" spans="1:12" x14ac:dyDescent="0.2">
      <c r="A117" s="23"/>
      <c r="B117" s="15"/>
      <c r="C117" s="60"/>
      <c r="D117" s="61"/>
      <c r="E117" s="62"/>
      <c r="F117" s="57"/>
      <c r="G117" s="57"/>
      <c r="H117" s="57"/>
      <c r="I117" s="57"/>
      <c r="J117" s="57"/>
      <c r="K117" s="58"/>
      <c r="L117" s="57"/>
    </row>
    <row r="118" spans="1:12" x14ac:dyDescent="0.2">
      <c r="A118" s="24"/>
      <c r="B118" s="17"/>
      <c r="C118" s="63"/>
      <c r="D118" s="64" t="s">
        <v>33</v>
      </c>
      <c r="E118" s="65"/>
      <c r="F118" s="53">
        <v>720</v>
      </c>
      <c r="G118" s="71">
        <v>31.98</v>
      </c>
      <c r="H118" s="71">
        <v>33.230200000000004</v>
      </c>
      <c r="I118" s="71">
        <v>100.642</v>
      </c>
      <c r="J118" s="71">
        <v>981.31</v>
      </c>
      <c r="K118" s="71"/>
      <c r="L118" s="71">
        <f t="shared" ref="L118" si="45">L109+L110+L111+L113+L114+L116</f>
        <v>74.719999999999985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78" t="s">
        <v>4</v>
      </c>
      <c r="D119" s="79"/>
      <c r="E119" s="66"/>
      <c r="F119" s="54">
        <v>720</v>
      </c>
      <c r="G119" s="54">
        <v>31.98</v>
      </c>
      <c r="H119" s="54">
        <v>33.230200000000004</v>
      </c>
      <c r="I119" s="54">
        <v>100.642</v>
      </c>
      <c r="J119" s="54">
        <v>981.31</v>
      </c>
      <c r="K119" s="54"/>
      <c r="L119" s="54">
        <v>74.72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6">SUM(G120:G126)</f>
        <v>0</v>
      </c>
      <c r="H127" s="19">
        <f t="shared" si="46"/>
        <v>0</v>
      </c>
      <c r="I127" s="19">
        <f t="shared" si="46"/>
        <v>0</v>
      </c>
      <c r="J127" s="19">
        <f t="shared" si="46"/>
        <v>0</v>
      </c>
      <c r="K127" s="25"/>
      <c r="L127" s="19">
        <f t="shared" ref="L127" si="47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1.2</v>
      </c>
      <c r="H128" s="43">
        <v>1.94</v>
      </c>
      <c r="I128" s="43">
        <v>5.65</v>
      </c>
      <c r="J128" s="43">
        <v>45.12</v>
      </c>
      <c r="K128" s="44">
        <v>321</v>
      </c>
      <c r="L128" s="43">
        <v>4.45</v>
      </c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200</v>
      </c>
      <c r="G129" s="43">
        <v>29.23</v>
      </c>
      <c r="H129" s="43">
        <v>5.65</v>
      </c>
      <c r="I129" s="43">
        <v>12.2</v>
      </c>
      <c r="J129" s="43">
        <v>238.7</v>
      </c>
      <c r="K129" s="44">
        <v>47</v>
      </c>
      <c r="L129" s="43">
        <f>[1]Лист1!L129</f>
        <v>6.06</v>
      </c>
    </row>
    <row r="130" spans="1:12" ht="15" x14ac:dyDescent="0.25">
      <c r="A130" s="14"/>
      <c r="B130" s="15"/>
      <c r="C130" s="11"/>
      <c r="D130" s="7" t="s">
        <v>28</v>
      </c>
      <c r="E130" s="42" t="s">
        <v>70</v>
      </c>
      <c r="F130" s="43">
        <v>240</v>
      </c>
      <c r="G130" s="43">
        <v>17.364000000000001</v>
      </c>
      <c r="H130" s="43">
        <v>19.524000000000001</v>
      </c>
      <c r="I130" s="43">
        <v>86.11</v>
      </c>
      <c r="J130" s="43">
        <v>529.4</v>
      </c>
      <c r="K130" s="44">
        <v>276</v>
      </c>
      <c r="L130" s="43">
        <f>[1]Лист1!L130</f>
        <v>70.19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180</v>
      </c>
      <c r="G132" s="43">
        <v>0.4</v>
      </c>
      <c r="H132" s="43">
        <v>1.7999999999999999E-2</v>
      </c>
      <c r="I132" s="43">
        <v>24.25</v>
      </c>
      <c r="J132" s="43">
        <v>102.72</v>
      </c>
      <c r="K132" s="44">
        <v>376</v>
      </c>
      <c r="L132" s="43">
        <f>[1]Лист1!L132</f>
        <v>6.35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2.4</v>
      </c>
      <c r="H133" s="43">
        <v>0.8</v>
      </c>
      <c r="I133" s="43">
        <v>16.7</v>
      </c>
      <c r="J133" s="43">
        <v>85.7</v>
      </c>
      <c r="K133" s="44">
        <v>8</v>
      </c>
      <c r="L133" s="43">
        <f>[1]Лист1!L133</f>
        <v>1.82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48">SUM(G128:G136)</f>
        <v>50.593999999999994</v>
      </c>
      <c r="H137" s="19">
        <f t="shared" si="48"/>
        <v>27.932000000000002</v>
      </c>
      <c r="I137" s="19">
        <f t="shared" si="48"/>
        <v>144.91</v>
      </c>
      <c r="J137" s="19">
        <f t="shared" si="48"/>
        <v>1001.6400000000001</v>
      </c>
      <c r="K137" s="25"/>
      <c r="L137" s="19">
        <f t="shared" ref="L137" si="49">SUM(L128:L136)</f>
        <v>88.86999999999999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720</v>
      </c>
      <c r="G138" s="32">
        <f t="shared" ref="G138" si="50">G127+G137</f>
        <v>50.593999999999994</v>
      </c>
      <c r="H138" s="32">
        <f t="shared" ref="H138" si="51">H127+H137</f>
        <v>27.932000000000002</v>
      </c>
      <c r="I138" s="32">
        <f t="shared" ref="I138" si="52">I127+I137</f>
        <v>144.91</v>
      </c>
      <c r="J138" s="32">
        <f t="shared" ref="J138:L138" si="53">J127+J137</f>
        <v>1001.6400000000001</v>
      </c>
      <c r="K138" s="32"/>
      <c r="L138" s="32">
        <f t="shared" si="53"/>
        <v>88.86999999999999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4">SUM(G139:G145)</f>
        <v>0</v>
      </c>
      <c r="H146" s="19">
        <f t="shared" si="54"/>
        <v>0</v>
      </c>
      <c r="I146" s="19">
        <f t="shared" si="54"/>
        <v>0</v>
      </c>
      <c r="J146" s="19">
        <f t="shared" si="54"/>
        <v>0</v>
      </c>
      <c r="K146" s="25"/>
      <c r="L146" s="19">
        <f t="shared" ref="L146" si="55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f>[1]Лист1!F147</f>
        <v>60</v>
      </c>
      <c r="G147" s="43">
        <v>2.8439999999999999</v>
      </c>
      <c r="H147" s="43">
        <v>2.0720000000000001</v>
      </c>
      <c r="I147" s="43">
        <v>14.08</v>
      </c>
      <c r="J147" s="43">
        <v>20.04</v>
      </c>
      <c r="K147" s="44">
        <v>16</v>
      </c>
      <c r="L147" s="43">
        <v>4.29</v>
      </c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f>[1]Лист1!F148</f>
        <v>200</v>
      </c>
      <c r="G148" s="43">
        <v>5.12</v>
      </c>
      <c r="H148" s="43">
        <v>8</v>
      </c>
      <c r="I148" s="43">
        <v>9.23</v>
      </c>
      <c r="J148" s="43">
        <v>200.7</v>
      </c>
      <c r="K148" s="44">
        <v>82</v>
      </c>
      <c r="L148" s="43">
        <v>18.47</v>
      </c>
    </row>
    <row r="149" spans="1:12" ht="15" x14ac:dyDescent="0.25">
      <c r="A149" s="23"/>
      <c r="B149" s="15"/>
      <c r="C149" s="11"/>
      <c r="D149" s="7" t="s">
        <v>28</v>
      </c>
      <c r="E149" s="42" t="s">
        <v>75</v>
      </c>
      <c r="F149" s="43">
        <f>[1]Лист1!F149</f>
        <v>240</v>
      </c>
      <c r="G149" s="43">
        <v>24.4</v>
      </c>
      <c r="H149" s="43">
        <v>18.82</v>
      </c>
      <c r="I149" s="43">
        <v>37.799999999999997</v>
      </c>
      <c r="J149" s="43">
        <v>468.7</v>
      </c>
      <c r="K149" s="44" t="s">
        <v>61</v>
      </c>
      <c r="L149" s="43">
        <v>47.54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45</v>
      </c>
      <c r="F151" s="43">
        <f>[1]Лист1!F151</f>
        <v>180</v>
      </c>
      <c r="G151" s="43">
        <v>0.14000000000000001</v>
      </c>
      <c r="H151" s="43">
        <v>10.9</v>
      </c>
      <c r="I151" s="43">
        <v>21.89</v>
      </c>
      <c r="J151" s="43">
        <v>89.09</v>
      </c>
      <c r="K151" s="44">
        <v>372</v>
      </c>
      <c r="L151" s="43">
        <v>2.6</v>
      </c>
    </row>
    <row r="152" spans="1:12" ht="15" x14ac:dyDescent="0.25">
      <c r="A152" s="23"/>
      <c r="B152" s="15"/>
      <c r="C152" s="11"/>
      <c r="D152" s="7" t="s">
        <v>31</v>
      </c>
      <c r="E152" s="42" t="str">
        <f>[1]Лист1!E152</f>
        <v xml:space="preserve">Хлеб пшеничный </v>
      </c>
      <c r="F152" s="43">
        <f>[1]Лист1!F152</f>
        <v>40</v>
      </c>
      <c r="G152" s="43">
        <v>2.4</v>
      </c>
      <c r="H152" s="43">
        <v>0.8</v>
      </c>
      <c r="I152" s="43">
        <v>16.7</v>
      </c>
      <c r="J152" s="43">
        <v>85.7</v>
      </c>
      <c r="K152" s="44">
        <f>[1]Лист1!K152</f>
        <v>8</v>
      </c>
      <c r="L152" s="43">
        <v>1.82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56">SUM(G147:G155)</f>
        <v>34.903999999999996</v>
      </c>
      <c r="H156" s="19">
        <f t="shared" si="56"/>
        <v>40.591999999999999</v>
      </c>
      <c r="I156" s="19">
        <f t="shared" si="56"/>
        <v>99.7</v>
      </c>
      <c r="J156" s="19">
        <f t="shared" si="56"/>
        <v>864.23</v>
      </c>
      <c r="K156" s="25"/>
      <c r="L156" s="19">
        <f>SUM(L147:L155)</f>
        <v>74.719999999999985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720</v>
      </c>
      <c r="G157" s="32">
        <f t="shared" ref="G157" si="57">G146+G156</f>
        <v>34.903999999999996</v>
      </c>
      <c r="H157" s="32">
        <f t="shared" ref="H157" si="58">H146+H156</f>
        <v>40.591999999999999</v>
      </c>
      <c r="I157" s="32">
        <f t="shared" ref="I157" si="59">I146+I156</f>
        <v>99.7</v>
      </c>
      <c r="J157" s="32">
        <f t="shared" ref="J157:L157" si="60">J146+J156</f>
        <v>864.23</v>
      </c>
      <c r="K157" s="32"/>
      <c r="L157" s="32">
        <f t="shared" si="60"/>
        <v>74.719999999999985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f>[1]Лист1!F166</f>
        <v>60</v>
      </c>
      <c r="G166" s="43">
        <v>1.98</v>
      </c>
      <c r="H166" s="43">
        <v>0.10199999999999999</v>
      </c>
      <c r="I166" s="43">
        <v>4.3019999999999996</v>
      </c>
      <c r="J166" s="43">
        <v>21</v>
      </c>
      <c r="K166" s="44">
        <v>17</v>
      </c>
      <c r="L166" s="43">
        <f>[1]Лист1!L166</f>
        <v>4.4000000000000004</v>
      </c>
    </row>
    <row r="167" spans="1:12" ht="15" x14ac:dyDescent="0.25">
      <c r="A167" s="23"/>
      <c r="B167" s="15"/>
      <c r="C167" s="11"/>
      <c r="D167" s="7" t="s">
        <v>27</v>
      </c>
      <c r="E167" s="42" t="s">
        <v>58</v>
      </c>
      <c r="F167" s="43">
        <f>[1]Лист1!F167</f>
        <v>200</v>
      </c>
      <c r="G167" s="43">
        <v>7.87</v>
      </c>
      <c r="H167" s="43">
        <v>7.11</v>
      </c>
      <c r="I167" s="43">
        <v>13.44</v>
      </c>
      <c r="J167" s="43">
        <v>246.6</v>
      </c>
      <c r="K167" s="44">
        <v>102</v>
      </c>
      <c r="L167" s="43">
        <f>[1]Лист1!L167</f>
        <v>9.9600000000000009</v>
      </c>
    </row>
    <row r="168" spans="1:12" ht="25.5" x14ac:dyDescent="0.25">
      <c r="A168" s="23"/>
      <c r="B168" s="15"/>
      <c r="C168" s="11"/>
      <c r="D168" s="7" t="s">
        <v>28</v>
      </c>
      <c r="E168" s="42" t="s">
        <v>62</v>
      </c>
      <c r="F168" s="43">
        <f>[1]Лист1!F168</f>
        <v>240</v>
      </c>
      <c r="G168" s="43">
        <v>19.43</v>
      </c>
      <c r="H168" s="43">
        <v>33.340000000000003</v>
      </c>
      <c r="I168" s="43">
        <v>69.88</v>
      </c>
      <c r="J168" s="43">
        <v>725.4</v>
      </c>
      <c r="K168" s="44" t="s">
        <v>51</v>
      </c>
      <c r="L168" s="43">
        <f>[1]Лист1!L168</f>
        <v>46.05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f>[1]Лист1!F170</f>
        <v>180</v>
      </c>
      <c r="G170" s="43">
        <v>0.4</v>
      </c>
      <c r="H170" s="43">
        <v>1.7999999999999999E-2</v>
      </c>
      <c r="I170" s="43">
        <v>24.25</v>
      </c>
      <c r="J170" s="43">
        <v>102.72</v>
      </c>
      <c r="K170" s="44">
        <v>376</v>
      </c>
      <c r="L170" s="43">
        <f>[1]Лист1!L170</f>
        <v>6.35</v>
      </c>
    </row>
    <row r="171" spans="1:12" ht="15" x14ac:dyDescent="0.25">
      <c r="A171" s="23"/>
      <c r="B171" s="15"/>
      <c r="C171" s="11"/>
      <c r="D171" s="7" t="s">
        <v>31</v>
      </c>
      <c r="E171" s="42" t="str">
        <f>[1]Лист1!E171</f>
        <v xml:space="preserve">Хлеб пшеничный </v>
      </c>
      <c r="F171" s="43">
        <f>[1]Лист1!F171</f>
        <v>40</v>
      </c>
      <c r="G171" s="43">
        <v>2.4</v>
      </c>
      <c r="H171" s="43">
        <v>0.8</v>
      </c>
      <c r="I171" s="43">
        <v>16.7</v>
      </c>
      <c r="J171" s="43">
        <f>[1]Лист1!J171</f>
        <v>85.7</v>
      </c>
      <c r="K171" s="44">
        <f>[1]Лист1!K171</f>
        <v>8</v>
      </c>
      <c r="L171" s="43">
        <f>[1]Лист1!L171</f>
        <v>1.8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63">SUM(G166:G174)</f>
        <v>32.08</v>
      </c>
      <c r="H175" s="19">
        <f t="shared" si="63"/>
        <v>41.370000000000005</v>
      </c>
      <c r="I175" s="19">
        <f t="shared" si="63"/>
        <v>128.57199999999997</v>
      </c>
      <c r="J175" s="19">
        <f t="shared" si="63"/>
        <v>1181.42</v>
      </c>
      <c r="K175" s="25"/>
      <c r="L175" s="19">
        <f t="shared" ref="L175" si="64">SUM(L166:L174)</f>
        <v>68.559999999999988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720</v>
      </c>
      <c r="G176" s="32">
        <f t="shared" ref="G176" si="65">G165+G175</f>
        <v>32.08</v>
      </c>
      <c r="H176" s="32">
        <f t="shared" ref="H176" si="66">H165+H175</f>
        <v>41.370000000000005</v>
      </c>
      <c r="I176" s="32">
        <f t="shared" ref="I176" si="67">I165+I175</f>
        <v>128.57199999999997</v>
      </c>
      <c r="J176" s="32">
        <f t="shared" ref="J176:L176" si="68">J165+J175</f>
        <v>1181.42</v>
      </c>
      <c r="K176" s="32"/>
      <c r="L176" s="32">
        <f t="shared" si="68"/>
        <v>68.559999999999988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f>[1]Лист1!F185</f>
        <v>60</v>
      </c>
      <c r="G185" s="43">
        <v>2.8439999999999999</v>
      </c>
      <c r="H185" s="43">
        <f>[1]Лист1!H185</f>
        <v>2.0720000000000001</v>
      </c>
      <c r="I185" s="43">
        <f>[1]Лист1!I185</f>
        <v>14.08</v>
      </c>
      <c r="J185" s="43">
        <f>[1]Лист1!J185</f>
        <v>20.04</v>
      </c>
      <c r="K185" s="44">
        <f>[1]Лист1!K185</f>
        <v>16</v>
      </c>
      <c r="L185" s="43">
        <v>23</v>
      </c>
    </row>
    <row r="186" spans="1:12" ht="15" x14ac:dyDescent="0.25">
      <c r="A186" s="23"/>
      <c r="B186" s="15"/>
      <c r="C186" s="11"/>
      <c r="D186" s="7" t="s">
        <v>27</v>
      </c>
      <c r="E186" s="42" t="s">
        <v>43</v>
      </c>
      <c r="F186" s="43">
        <f>[1]Лист1!F186</f>
        <v>200</v>
      </c>
      <c r="G186" s="43">
        <v>4.76</v>
      </c>
      <c r="H186" s="43">
        <v>2.3199999999999998</v>
      </c>
      <c r="I186" s="43">
        <v>24.3</v>
      </c>
      <c r="J186" s="43">
        <v>192.3</v>
      </c>
      <c r="K186" s="44">
        <v>250</v>
      </c>
      <c r="L186" s="43">
        <v>5.92</v>
      </c>
    </row>
    <row r="187" spans="1:12" ht="15" x14ac:dyDescent="0.25">
      <c r="A187" s="23"/>
      <c r="B187" s="15"/>
      <c r="C187" s="11"/>
      <c r="D187" s="7" t="s">
        <v>28</v>
      </c>
      <c r="E187" s="42" t="s">
        <v>56</v>
      </c>
      <c r="F187" s="43">
        <f>[1]Лист1!F187</f>
        <v>240</v>
      </c>
      <c r="G187" s="43">
        <v>14.064</v>
      </c>
      <c r="H187" s="43">
        <v>18.5</v>
      </c>
      <c r="I187" s="43">
        <v>53.2</v>
      </c>
      <c r="J187" s="43">
        <v>375.75599999999997</v>
      </c>
      <c r="K187" s="44">
        <v>331</v>
      </c>
      <c r="L187" s="43">
        <v>48.05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45</v>
      </c>
      <c r="F189" s="43">
        <f>[1]Лист1!F189</f>
        <v>180</v>
      </c>
      <c r="G189" s="43">
        <v>0.14000000000000001</v>
      </c>
      <c r="H189" s="43">
        <v>10.9</v>
      </c>
      <c r="I189" s="43">
        <v>21.89</v>
      </c>
      <c r="J189" s="43">
        <v>89.09</v>
      </c>
      <c r="K189" s="44">
        <v>372</v>
      </c>
      <c r="L189" s="43">
        <v>2.6</v>
      </c>
    </row>
    <row r="190" spans="1:12" ht="15" x14ac:dyDescent="0.25">
      <c r="A190" s="23"/>
      <c r="B190" s="15"/>
      <c r="C190" s="11"/>
      <c r="D190" s="7" t="s">
        <v>31</v>
      </c>
      <c r="E190" s="42" t="str">
        <f>[1]Лист1!E190</f>
        <v xml:space="preserve">Хлеб пшеничный </v>
      </c>
      <c r="F190" s="43">
        <f>[1]Лист1!F190</f>
        <v>40</v>
      </c>
      <c r="G190" s="43">
        <f>[1]Лист1!G190</f>
        <v>2.4</v>
      </c>
      <c r="H190" s="43">
        <v>0.8</v>
      </c>
      <c r="I190" s="43">
        <v>16.7</v>
      </c>
      <c r="J190" s="43">
        <f>[1]Лист1!J190</f>
        <v>85.7</v>
      </c>
      <c r="K190" s="44">
        <f>[1]Лист1!K190</f>
        <v>8</v>
      </c>
      <c r="L190" s="43">
        <f>[1]Лист1!L190</f>
        <v>1.82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71">SUM(G185:G193)</f>
        <v>24.207999999999998</v>
      </c>
      <c r="H194" s="19">
        <f t="shared" si="71"/>
        <v>34.591999999999999</v>
      </c>
      <c r="I194" s="19">
        <f t="shared" si="71"/>
        <v>130.17000000000002</v>
      </c>
      <c r="J194" s="19">
        <f t="shared" si="71"/>
        <v>762.88600000000008</v>
      </c>
      <c r="K194" s="25"/>
      <c r="L194" s="19">
        <f t="shared" ref="L194" si="72">SUM(L185:L193)</f>
        <v>81.389999999999986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720</v>
      </c>
      <c r="G195" s="32">
        <f t="shared" ref="G195" si="73">G184+G194</f>
        <v>24.207999999999998</v>
      </c>
      <c r="H195" s="32">
        <f t="shared" ref="H195" si="74">H184+H194</f>
        <v>34.591999999999999</v>
      </c>
      <c r="I195" s="32">
        <f t="shared" ref="I195" si="75">I184+I194</f>
        <v>130.17000000000002</v>
      </c>
      <c r="J195" s="32">
        <f t="shared" ref="J195:L195" si="76">J184+J194</f>
        <v>762.88600000000008</v>
      </c>
      <c r="K195" s="32"/>
      <c r="L195" s="32">
        <f t="shared" si="76"/>
        <v>81.389999999999986</v>
      </c>
    </row>
    <row r="196" spans="1:12" ht="13.5" thickBot="1" x14ac:dyDescent="0.25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724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31.407899999999994</v>
      </c>
      <c r="H196" s="34">
        <f t="shared" si="77"/>
        <v>36.750239999999998</v>
      </c>
      <c r="I196" s="34">
        <f t="shared" si="77"/>
        <v>116.2893</v>
      </c>
      <c r="J196" s="34">
        <f t="shared" si="77"/>
        <v>939.36470000000031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83.556999999999988</v>
      </c>
    </row>
  </sheetData>
  <mergeCells count="13">
    <mergeCell ref="C100:D100"/>
    <mergeCell ref="C24:D24"/>
    <mergeCell ref="C196:E196"/>
    <mergeCell ref="C195:D195"/>
    <mergeCell ref="C138:D138"/>
    <mergeCell ref="C157:D157"/>
    <mergeCell ref="C176:D176"/>
    <mergeCell ref="C119:D119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qYAHd72oV9a3qVVPDMuJyKwb1KxmIlink96Cow6fU40=</DigestValue>
    </Reference>
    <Reference Type="http://www.w3.org/2000/09/xmldsig#Object" URI="#idOfficeObject">
      <DigestMethod Algorithm="urn:ietf:params:xml:ns:cpxmlsec:algorithms:gostr34112012-256"/>
      <DigestValue>FklRRyqMIQ7Hl9sUZYLGIlTL93JeYf8FF/VwaUerWss=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lnzwGIPIRLrFkk6OVTVbpcOA5ZIeg2SLoeOJe/YXc1M=</DigestValue>
    </Reference>
  </SignedInfo>
  <SignatureValue>T6taf9xqkuMFhvNSbqDYyKVi/BxCRpOLygknzluP3XnPP87F8hY2xmxqYR7v9Kd4
qucn49Ys5clI72DWwOgy3Q==</SignatureValue>
  <KeyInfo>
    <X509Data>
      <X509Certificate>MIILZjCCCxOgAwIBAgIRAMJXdroqJZgt/zWm6aXnXs0wCgYIKoUDBwEBAwIwggFh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vdCw0YfQtdC50YHRgtCy0L4wHhcNMjUwODA3MDgwNDIxWhcNMjYxMDMxMDgwNDIx
WjCCBCoxCzAJBgNVBAYTAlJVMUUwQwYDVQQIDDzQmtCw0LHQsNGA0LTQuNC90L4t
0JHQsNC70LrQsNGA0YHQutCw0Y8g0KDQtdGB0L/Rg9Cx0LvQuNC60LAxKTAnBgNV
BAkMINCj0JsuINCR0JXQoNCV0JfQk9Ce0JLQkCwg0JQuMTcyMSEwHwYDVQQHDBjQ
oS4g0JHQkNCa0KHQkNCd0JXQndCe0JoxGTAXBgNVBAwMENCU0JjQoNCV0JrQotCe
0KAxggFFMIIBQQYDVQQKDIIBONCc0KPQndCY0KbQmNCf0JDQm9Cs0J3QntCVINCa
0JDQl9CV0J3QndCe0JUg0J7QkdCp0JXQntCR0KDQkNCX0J7QktCQ0KLQldCb0KzQ
ndCe0JUg0KPQp9Cg0JXQltCU0JXQndCY0JUgItCd0JDQp9CQ0JvQrNCd0JDQryDQ
qNCa0J7Qm9CQIC0g0JTQldCi0KHQmtCY0Jkg0KHQkNCUIiDQoS7Qny7QkdCQ0JrQ
odCQ0J3QldCd0J7QmiDQkdCQ0JrQodCQ0J3QodCa0J7Qk9CeINCc0KPQndCY0KbQ
mNCf0JDQm9Cs0J3QntCT0J4g0KDQkNCZ0J7QndCQINCa0JDQkdCQ0KDQlNCY0J3Q
ni3QkdCQ0JvQmtCQ0KDQodCa0J7QmSDQoNCV0KHQn9Cj0JHQm9CY0JrQmDEYMBYG
BSqFA2QBEg0xMTEwNzE4MDAwMTE3MRYwFAYFKoUDZAMSCzA2MzE0NjQzNzQzMRUw
EwYFKoUDZAQSCjA3MDEwMTQ1NjIxGjAYBggqhQMDgQMBARIMMDcwMTAxMTA3Njc1
MSkwJwYJKoZIhvcNAQkBFhpuc2hkc2Jha3NhbmVub2tAcmFtYmxlci5ydTEsMCoG
A1UEKgwj0KHRg9GB0LDQvdC90LAg0KHRg9C70YLQsNC90L7QstC90LAxGzAZBgNV
BAQMEtCl0LDRiNC60YPQu9C+0LLQsDGCAUUwggFBBgNVBAMMggE40JzQo9Cd0JjQ
ptCY0J/QkNCb0KzQndCe0JUg0JrQkNCX0JXQndCd0J7QlSDQntCR0KnQldCe0JHQ
oNCQ0JfQntCS0JDQotCV0JvQrNCd0J7QlSDQo9Cn0KDQldCW0JTQldCd0JjQlSAi
0J3QkNCn0JDQm9Cs0J3QkNCvINCo0JrQntCb0JAgLSDQlNCV0KLQodCa0JjQmSDQ
odCQ0JQiINChLtCfLtCR0JDQmtCh0JDQndCV0J3QntCaINCR0JDQmtCh0JDQndCh
0JrQntCT0J4g0JzQo9Cd0JjQptCY0J/QkNCb0KzQndCe0JPQniDQoNCQ0JnQntCd
0JAg0JrQkNCR0JDQoNCU0JjQndCeLdCR0JDQm9Ca0JDQoNCh0JrQntCZINCg0JXQ
odCf0KPQkdCb0JjQmtCYMGYwHwYIKoUDBwEBAQEwEwYHKoUDAgIkAAYIKoUDBwEB
AgIDQwAEQB3P4tupX4W66h5LbnjE4VQot7ZK3mzYfxj74FzbJxDKWpfPfDTd/YJu
gUPAJaP+DsSqBDq3t6Yg6obW/C7TExqjggTQMIIEzDArBgNVHRAEJDAigA8yMDI1
MDgwNzA4MDUwMFqBDzIwMjYxMDMxMDgwNTAwWjAOBgNVHQ8BAf8EBAMCA/gwEwYD
VR0lBAwwCgYIKwYBBQUHAwIwHQYDVR0gBBYwFDAIBgYqhQNkcQEwCAYGKoUDZHEC
MAwGBSqFA2RyBAMCAQAwLAYFKoUDZG8EIwwh0JrRgNC40L/RgtC+0J/RgNC+IENT
UCAoNC4wLjk5NjMpMIIBoQYFKoUDZHAEggGWMIIBkgyBh9Cf0YDQvtCz0YDQsNC8
0LzQvdC+LdCw0L/Qv9Cw0YDQsNGC0L3Ri9C5INC60L7QvNC/0LvQtdC60YEgVmlQ
TmV0IFBLSSBTZXJ2aWNlICjQvdCwINCw0L/Qv9Cw0YDQsNGC0L3QvtC5INC/0LvQ
sNGC0YTQvtGA0LzQtSBIU00gMjAwMFEyKQxo0J/RgNC+0LPRgNCw0LzQvNC90L4t
0LDQv9C/0LDRgNCw0YLQvdGL0Lkg0LrQvtC80L/Qu9C10LrRgSDCq9Cu0L3QuNGB
0LXRgNGCLdCT0J7QodCiwrsuINCS0LXRgNGB0LjRjyA0LjAMTUPQtdGA0YLQuNGE
0LjQutCw0YIg0YHQvtC+0YLQstC10YLRgdGC0LLQuNGPIOKEltCh0KQvMTI0LTQz
Mjgg0L7RgiAyOS4wOC4yMDIyDE1D0LXRgNGC0LjRhNC40LrQsNGCINGB0L7QvtGC
0LLQtdGC0YHRgtCy0LjRjyDihJbQodCkLzEyOC00NjM5INC+0YIgMDQuMTAuMjAy
MzBmBgNVHR8EXzBdMC6gLKAqhihodHRwOi8vY3JsLnJvc2them5hLnJ1L2NybC91
Y2ZrXzIwMjQuY3JsMCugKaAnhiVodHRwOi8vY3JsLmZrLmxvY2FsL2NybC91Y2Zr
XzIwMjQuY3JsMHcGCCsGAQUFBwEBBGswaTA0BggrBgEFBQcwAoYoaHR0cDovL2Ny
bC5yb3NrYXpuYS5ydS9jcmwvdWNma18yMDI0LmNydDAxBggrBgEFBQcwAoYlaHR0
cDovL2NybC5may5sb2NhbC9jcmwvdWNma18yMDI0LmNydDAdBgNVHQ4EFgQUAeWY
6modWg8rH1f4IUFHh3cfRigwggF2BgNVHSMEggFtMIIBaYAUBmQTp87gg+KmfZ+J
p9ZWGZhM2aehggFDpIIBPzCCATsxITAfBgkqhkiG9w0BCQEWEmRpdEBkaWdpdGFs
Lmdvdi5ydTELMAkGA1UEBhMCUlUxGDAWBgNVBAgMDzc3INCc0L7RgdC60LLQsDEZ
MBcGA1UEBwwQ0LMuINCc0L7RgdC60LLQsDFTMFEGA1UECQxK0J/RgNC10YHQvdC1
0L3RgdC60LDRjyDQvdCw0LHQtdGA0LXQttC90LDRjywg0LTQvtC8IDEwLCDRgdGC
0YDQvtC10L3QuNC1IDIxJjAkBgNVBAoMHdCc0LjQvdGG0LjRhNGA0Ysg0KDQvtGB
0YHQuNC4MRgwFgYFKoUDZAESDTEwNDc3MDIwMjY3MDExFTATBgUqhQNkBBIKNzcx
MDQ3NDM3NTEmMCQGA1UEAwwd0JzQuNC90YbQuNGE0YDRiyDQoNC+0YHRgdC40LiC
CmwJwHYAAAAACYwwCgYIKoUDBwEBAwIDQQCxHvvE/W4pHOVkCyL8WD1pNgAWqNVz
xXbf5tVUupydlqVc2T8wCeifCKR3Hlxig3ZjRrIJ+lnbIULsafZ1Pnrx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kPv3u50EtxPqpXDduy8Ge4tiZiM=</DigestValue>
      </Reference>
      <Reference URI="/xl/calcChain.xml?ContentType=application/vnd.openxmlformats-officedocument.spreadsheetml.calcChain+xml">
        <DigestMethod Algorithm="http://www.w3.org/2000/09/xmldsig#sha1"/>
        <DigestValue>QcvAZjm8dzrTkWZOQVFZwvwNTxU=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6kqILNwgL4RilonDs8Gu2QLwu1w=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3U5zAmLa+J+1Ht9dXaAecFKCRUc=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soECPaJJYAy28gLBCt3d8xG6S6k=</DigestValue>
      </Reference>
      <Reference URI="/xl/sharedStrings.xml?ContentType=application/vnd.openxmlformats-officedocument.spreadsheetml.sharedStrings+xml">
        <DigestMethod Algorithm="http://www.w3.org/2000/09/xmldsig#sha1"/>
        <DigestValue>qlccV4zPcuIYDT7/+W/thLlef44=</DigestValue>
      </Reference>
      <Reference URI="/xl/styles.xml?ContentType=application/vnd.openxmlformats-officedocument.spreadsheetml.styles+xml">
        <DigestMethod Algorithm="http://www.w3.org/2000/09/xmldsig#sha1"/>
        <DigestValue>8Nnv4K12oz+bFAWvGVmOWFBxeBQ=</DigestValue>
      </Reference>
      <Reference URI="/xl/theme/theme1.xml?ContentType=application/vnd.openxmlformats-officedocument.theme+xml">
        <DigestMethod Algorithm="http://www.w3.org/2000/09/xmldsig#sha1"/>
        <DigestValue>pCgSL55eQWhvnktxU57MP82+ISE=</DigestValue>
      </Reference>
      <Reference URI="/xl/workbook.xml?ContentType=application/vnd.openxmlformats-officedocument.spreadsheetml.sheet.main+xml">
        <DigestMethod Algorithm="http://www.w3.org/2000/09/xmldsig#sha1"/>
        <DigestValue>lJUP2oMo3zOo3HZ2H7PeMtKx4xk=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zVViNjnq/sJ36pz+JRURfYVKrQw=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2025-12-04T08:54:01Z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1440</HorizontalResolution>
          <VerticalResolution>900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2025-12-04T08:54:01Z</xd:SigningTime>
          <xd:SigningCertificate>
            <xd:Cert>
              <xd:CertDigest>
                <DigestMethod Algorithm="http://www.w3.org/2000/09/xmldsig#sha1"/>
                <DigestValue>bBBT1o2ZKieQ/80VjUXitNGulk0=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258324369082781487213318442894641028813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2022-05-16T14:23:56Z</dcterms:created>
  <dcterms:modified xsi:type="dcterms:W3CDTF">2025-12-04T08:53:05Z</dcterms:modified>
</cp:coreProperties>
</file>